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28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\T">'A'!$J$11:$J$25</definedName>
    <definedName name="_xlnm.Print_Area" localSheetId="0">'A'!$A$1:$AK$38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<sst xmlns="http://schemas.openxmlformats.org/spreadsheetml/2006/main" count="57" uniqueCount="27">
  <si>
    <t>1995</t>
  </si>
  <si>
    <t>1996</t>
  </si>
  <si>
    <t>± %</t>
  </si>
  <si>
    <t>Eur 15</t>
  </si>
  <si>
    <t xml:space="preserve">Eur 15 </t>
  </si>
  <si>
    <t>Usable production (slaughterings)</t>
  </si>
  <si>
    <t>1000 head</t>
  </si>
  <si>
    <t>Tonnes</t>
  </si>
  <si>
    <t>Import of live animals</t>
  </si>
  <si>
    <t xml:space="preserve"> (carcassweight,)</t>
  </si>
  <si>
    <t xml:space="preserve">Export of live animals </t>
  </si>
  <si>
    <t>Gross indigenous production</t>
  </si>
  <si>
    <t xml:space="preserve">Import of meat </t>
  </si>
  <si>
    <t xml:space="preserve">Export of meat </t>
  </si>
  <si>
    <t>Internal use</t>
  </si>
  <si>
    <t>Population  (million)</t>
  </si>
  <si>
    <t>Consumption (kg/head)</t>
  </si>
  <si>
    <t>Price (Ecu/100 kg) *</t>
  </si>
  <si>
    <t>Selfsufficiency (in %)</t>
  </si>
  <si>
    <t>Eur 25 (f.cast)</t>
  </si>
  <si>
    <t>Eur 15 (est)</t>
  </si>
  <si>
    <t>Eur 25 (Prov)</t>
  </si>
  <si>
    <t xml:space="preserve">Eur 25 </t>
  </si>
  <si>
    <t>Eur 25</t>
  </si>
  <si>
    <t>Eur 27 (f.cast)</t>
  </si>
  <si>
    <t>(1st of January)</t>
  </si>
  <si>
    <t>Balance sheet for Poultrymeat Eur 25 / EUR 27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</si>
</sst>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dd\-mmm\-yy_)"/>
    <numFmt numFmtId="187" formatCode="0.0%"/>
    <numFmt numFmtId="188" formatCode="0_)"/>
    <numFmt numFmtId="189" formatCode="#,##0.000_);\(#,##0.000\)"/>
    <numFmt numFmtId="190" formatCode="0.0_)"/>
    <numFmt numFmtId="191" formatCode="0.00_)"/>
    <numFmt numFmtId="192" formatCode="mm/dd/yy_)"/>
    <numFmt numFmtId="193" formatCode="##,#0_;#,##0"/>
    <numFmt numFmtId="194" formatCode="#,##0_)"/>
    <numFmt numFmtId="195" formatCode="#,##0.000"/>
    <numFmt numFmtId="196" formatCode="0.000"/>
    <numFmt numFmtId="197" formatCode="0.0"/>
    <numFmt numFmtId="198" formatCode="0.0000"/>
    <numFmt numFmtId="199" formatCode="#,##0.0"/>
    <numFmt numFmtId="200" formatCode="#,##0.0\ _€;\-#,##0.0\ _€"/>
    <numFmt numFmtId="201" formatCode="#,##0.000\ _€;\-#,##0.000\ _€"/>
  </numFmts>
  <fonts count="7">
    <font>
      <sz val="12"/>
      <color indexed="8"/>
      <name val="Arial MT"/>
      <family val="0"/>
    </font>
    <font>
      <b/>
      <sz val="12"/>
      <color indexed="8"/>
      <name val="Arial MT"/>
      <family val="0"/>
    </font>
    <font>
      <b/>
      <sz val="18"/>
      <color indexed="8"/>
      <name val="Arial MT"/>
      <family val="0"/>
    </font>
    <font>
      <b/>
      <u val="single"/>
      <sz val="18"/>
      <color indexed="8"/>
      <name val="Arial MT"/>
      <family val="0"/>
    </font>
    <font>
      <sz val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37" fontId="0" fillId="0" borderId="3" xfId="0" applyNumberFormat="1" applyBorder="1" applyAlignment="1">
      <alignment/>
    </xf>
    <xf numFmtId="187" fontId="0" fillId="0" borderId="4" xfId="0" applyNumberFormat="1" applyBorder="1" applyAlignment="1">
      <alignment/>
    </xf>
    <xf numFmtId="189" fontId="0" fillId="0" borderId="3" xfId="0" applyNumberFormat="1" applyBorder="1" applyAlignment="1">
      <alignment/>
    </xf>
    <xf numFmtId="191" fontId="0" fillId="0" borderId="3" xfId="0" applyNumberFormat="1" applyBorder="1" applyAlignment="1">
      <alignment/>
    </xf>
    <xf numFmtId="187" fontId="0" fillId="0" borderId="3" xfId="0" applyNumberFormat="1" applyBorder="1" applyAlignment="1">
      <alignment/>
    </xf>
    <xf numFmtId="190" fontId="0" fillId="0" borderId="7" xfId="0" applyNumberFormat="1" applyBorder="1" applyAlignment="1">
      <alignment/>
    </xf>
    <xf numFmtId="187" fontId="0" fillId="0" borderId="8" xfId="0" applyNumberFormat="1" applyBorder="1" applyAlignment="1">
      <alignment/>
    </xf>
    <xf numFmtId="192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 quotePrefix="1">
      <alignment horizontal="center"/>
    </xf>
    <xf numFmtId="3" fontId="0" fillId="0" borderId="3" xfId="0" applyNumberFormat="1" applyBorder="1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190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187" fontId="0" fillId="0" borderId="13" xfId="0" applyNumberFormat="1" applyBorder="1" applyAlignment="1">
      <alignment/>
    </xf>
    <xf numFmtId="187" fontId="0" fillId="0" borderId="15" xfId="0" applyNumberFormat="1" applyBorder="1" applyAlignment="1">
      <alignment/>
    </xf>
    <xf numFmtId="201" fontId="0" fillId="0" borderId="0" xfId="0" applyNumberFormat="1" applyBorder="1" applyAlignment="1">
      <alignment/>
    </xf>
    <xf numFmtId="9" fontId="0" fillId="0" borderId="3" xfId="21" applyBorder="1" applyAlignment="1">
      <alignment/>
    </xf>
    <xf numFmtId="0" fontId="1" fillId="0" borderId="0" xfId="0" applyFont="1" applyAlignment="1" quotePrefix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187" fontId="0" fillId="0" borderId="17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7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201" fontId="0" fillId="0" borderId="21" xfId="0" applyNumberFormat="1" applyBorder="1" applyAlignment="1">
      <alignment/>
    </xf>
    <xf numFmtId="189" fontId="0" fillId="0" borderId="21" xfId="0" applyNumberFormat="1" applyBorder="1" applyAlignment="1">
      <alignment/>
    </xf>
    <xf numFmtId="191" fontId="0" fillId="0" borderId="21" xfId="0" applyNumberFormat="1" applyBorder="1" applyAlignment="1">
      <alignment/>
    </xf>
    <xf numFmtId="187" fontId="0" fillId="0" borderId="21" xfId="0" applyNumberFormat="1" applyBorder="1" applyAlignment="1">
      <alignment/>
    </xf>
    <xf numFmtId="190" fontId="0" fillId="0" borderId="2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v%20experts%20UE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v%20experts%20UE27%20mars%202009%20new%20grap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v%20experts%20UE%2015mars%202010%20new%20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 tête"/>
      <sheetName val="Oeufs cons"/>
      <sheetName val="Oeufs"/>
      <sheetName val="Poulets"/>
      <sheetName val="Dindes"/>
      <sheetName val="Canards"/>
      <sheetName val="Volailles"/>
      <sheetName val="Lapins"/>
      <sheetName val="Graphique"/>
      <sheetName val="ch_oeufs UE"/>
      <sheetName val="Autruches"/>
      <sheetName val="ch_volailles"/>
      <sheetName val="ch_poulets"/>
      <sheetName val="ch_dindes"/>
      <sheetName val="ch_canards"/>
      <sheetName val="ch_lapins"/>
      <sheetName val="ch_oeufs cons"/>
      <sheetName val="ch_oeufs"/>
    </sheetNames>
    <sheetDataSet>
      <sheetData sheetId="6">
        <row r="24">
          <cell r="AD24">
            <v>8042.4349999999995</v>
          </cell>
        </row>
        <row r="28">
          <cell r="AD28">
            <v>8357.777999999998</v>
          </cell>
        </row>
        <row r="32">
          <cell r="AD32">
            <v>8636.431999999999</v>
          </cell>
        </row>
        <row r="36">
          <cell r="AD36">
            <v>8823.037</v>
          </cell>
        </row>
        <row r="40">
          <cell r="AD40">
            <v>9148.154</v>
          </cell>
        </row>
        <row r="44">
          <cell r="AD44">
            <v>8938.983</v>
          </cell>
        </row>
        <row r="48">
          <cell r="AD48">
            <v>9381.468</v>
          </cell>
        </row>
        <row r="52">
          <cell r="AD52">
            <v>9357.347</v>
          </cell>
        </row>
        <row r="56">
          <cell r="AD56">
            <v>8952.644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 tête"/>
      <sheetName val="Oeufs cons"/>
      <sheetName val="Chart EU Oeufs cons"/>
      <sheetName val="Oeufs"/>
      <sheetName val="PIE EGGS"/>
      <sheetName val="Poulets"/>
      <sheetName val="Dindes"/>
      <sheetName val="Canards"/>
      <sheetName val="Volailles"/>
      <sheetName val="PIE POULTRY"/>
      <sheetName val="Lapins"/>
      <sheetName val="Graphique"/>
      <sheetName val="ch_oeufs UE"/>
      <sheetName val="Autruches"/>
      <sheetName val="ch_volailles"/>
      <sheetName val="ch_poulets"/>
      <sheetName val="ch_dindes"/>
      <sheetName val="ch_canards"/>
      <sheetName val="ch_lapins"/>
      <sheetName val="ch_oeufs cons"/>
      <sheetName val="ch_oeufs"/>
    </sheetNames>
    <sheetDataSet>
      <sheetData sheetId="8">
        <row r="60">
          <cell r="AG60">
            <v>10777.173000000003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 tête"/>
      <sheetName val="Poulets"/>
      <sheetName val="Dindes"/>
      <sheetName val="Canards"/>
      <sheetName val="Volailles"/>
      <sheetName val="Lapins"/>
      <sheetName val="Oeufs cons"/>
      <sheetName val="Oeufs"/>
      <sheetName val="Chart EU Oeufs cons"/>
      <sheetName val="PIE EGGS"/>
      <sheetName val="PIE POULTRY"/>
      <sheetName val="Graphique"/>
      <sheetName val="ch_oeufs UE"/>
      <sheetName val="Autruches"/>
      <sheetName val="ch_volailles"/>
      <sheetName val="ch_poulets"/>
      <sheetName val="ch_dindes"/>
      <sheetName val="ch_canards"/>
      <sheetName val="ch_lapins"/>
      <sheetName val="ch_oeufs cons"/>
      <sheetName val="ch_oeufs"/>
    </sheetNames>
    <sheetDataSet>
      <sheetData sheetId="4">
        <row r="65">
          <cell r="AF65">
            <v>8962.7</v>
          </cell>
          <cell r="AG65">
            <v>11083.250000000002</v>
          </cell>
        </row>
        <row r="69">
          <cell r="AG69">
            <v>10745.990000000002</v>
          </cell>
        </row>
        <row r="73">
          <cell r="AC73">
            <v>11452.849999999999</v>
          </cell>
          <cell r="AG73">
            <v>11049.729999999998</v>
          </cell>
        </row>
        <row r="77">
          <cell r="AC77">
            <v>11588.529999999999</v>
          </cell>
        </row>
        <row r="81">
          <cell r="AC81">
            <v>11671.029999999999</v>
          </cell>
        </row>
        <row r="85">
          <cell r="AC85">
            <v>11599.33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50"/>
  <sheetViews>
    <sheetView tabSelected="1"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P31" sqref="AP31"/>
    </sheetView>
  </sheetViews>
  <sheetFormatPr defaultColWidth="9.77734375" defaultRowHeight="15"/>
  <cols>
    <col min="1" max="1" width="42.77734375" style="0" customWidth="1"/>
    <col min="2" max="2" width="10.77734375" style="0" hidden="1" customWidth="1"/>
    <col min="3" max="3" width="7.77734375" style="0" hidden="1" customWidth="1"/>
    <col min="4" max="4" width="11.99609375" style="0" hidden="1" customWidth="1"/>
    <col min="5" max="5" width="7.77734375" style="0" hidden="1" customWidth="1"/>
    <col min="6" max="6" width="12.10546875" style="0" hidden="1" customWidth="1"/>
    <col min="7" max="7" width="7.77734375" style="0" hidden="1" customWidth="1"/>
    <col min="8" max="8" width="12.10546875" style="0" hidden="1" customWidth="1"/>
    <col min="9" max="9" width="7.77734375" style="0" hidden="1" customWidth="1"/>
    <col min="10" max="10" width="12.10546875" style="0" hidden="1" customWidth="1"/>
    <col min="11" max="11" width="7.77734375" style="0" hidden="1" customWidth="1"/>
    <col min="12" max="12" width="12.10546875" style="0" hidden="1" customWidth="1"/>
    <col min="13" max="13" width="7.77734375" style="0" hidden="1" customWidth="1"/>
    <col min="14" max="14" width="12.10546875" style="0" hidden="1" customWidth="1"/>
    <col min="15" max="15" width="7.77734375" style="0" hidden="1" customWidth="1"/>
    <col min="16" max="16" width="12.10546875" style="0" hidden="1" customWidth="1"/>
    <col min="17" max="17" width="7.77734375" style="0" hidden="1" customWidth="1"/>
    <col min="18" max="18" width="12.10546875" style="0" hidden="1" customWidth="1"/>
    <col min="19" max="19" width="7.77734375" style="0" hidden="1" customWidth="1"/>
    <col min="20" max="20" width="12.10546875" style="0" hidden="1" customWidth="1"/>
    <col min="21" max="21" width="7.77734375" style="0" hidden="1" customWidth="1"/>
    <col min="22" max="22" width="12.10546875" style="0" hidden="1" customWidth="1"/>
    <col min="23" max="23" width="7.77734375" style="0" hidden="1" customWidth="1"/>
    <col min="24" max="24" width="12.10546875" style="0" customWidth="1"/>
    <col min="25" max="25" width="7.77734375" style="0" customWidth="1"/>
    <col min="26" max="26" width="12.10546875" style="0" customWidth="1"/>
    <col min="27" max="27" width="7.77734375" style="0" customWidth="1"/>
    <col min="31" max="31" width="5.99609375" style="0" customWidth="1"/>
  </cols>
  <sheetData>
    <row r="1" spans="1:28" ht="23.25">
      <c r="A1" s="23"/>
      <c r="AB1" s="24" t="s">
        <v>26</v>
      </c>
    </row>
    <row r="2" ht="15.75">
      <c r="L2" s="1"/>
    </row>
    <row r="4" ht="15.75" thickBot="1"/>
    <row r="5" spans="2:37" ht="15"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/>
      <c r="S5" s="4"/>
      <c r="T5" s="3"/>
      <c r="U5" s="37"/>
      <c r="V5" s="28"/>
      <c r="W5" s="46"/>
      <c r="X5" s="52"/>
      <c r="Y5" s="4"/>
      <c r="Z5" s="28"/>
      <c r="AA5" s="4"/>
      <c r="AB5" s="28"/>
      <c r="AC5" s="4"/>
      <c r="AD5" s="28"/>
      <c r="AE5" s="4"/>
      <c r="AF5" s="28"/>
      <c r="AG5" s="4"/>
      <c r="AH5" s="28"/>
      <c r="AI5" s="4"/>
      <c r="AJ5" s="28"/>
      <c r="AK5" s="4"/>
    </row>
    <row r="6" spans="2:37" ht="15">
      <c r="B6" s="5" t="s">
        <v>0</v>
      </c>
      <c r="C6" s="6"/>
      <c r="D6" s="5" t="s">
        <v>1</v>
      </c>
      <c r="E6" s="6"/>
      <c r="F6" s="5">
        <v>1997</v>
      </c>
      <c r="G6" s="6"/>
      <c r="H6" s="5">
        <v>1998</v>
      </c>
      <c r="I6" s="6"/>
      <c r="J6" s="5">
        <v>1999</v>
      </c>
      <c r="K6" s="6"/>
      <c r="L6" s="5">
        <v>2000</v>
      </c>
      <c r="M6" s="6"/>
      <c r="N6" s="5">
        <v>2001</v>
      </c>
      <c r="O6" s="6"/>
      <c r="P6" s="5">
        <v>2002</v>
      </c>
      <c r="Q6" s="6"/>
      <c r="R6" s="5">
        <v>2003</v>
      </c>
      <c r="S6" s="6"/>
      <c r="T6" s="5">
        <v>2004</v>
      </c>
      <c r="U6" s="38"/>
      <c r="V6" s="25">
        <v>2004</v>
      </c>
      <c r="W6" s="47"/>
      <c r="X6" s="53">
        <v>2005</v>
      </c>
      <c r="Y6" s="6"/>
      <c r="Z6" s="25">
        <v>2006</v>
      </c>
      <c r="AA6" s="6"/>
      <c r="AB6" s="25">
        <v>2007</v>
      </c>
      <c r="AC6" s="6"/>
      <c r="AD6" s="25">
        <v>2007</v>
      </c>
      <c r="AE6" s="6"/>
      <c r="AF6" s="25">
        <v>2008</v>
      </c>
      <c r="AG6" s="6"/>
      <c r="AH6" s="25">
        <v>2009</v>
      </c>
      <c r="AI6" s="6"/>
      <c r="AJ6" s="25">
        <v>2010</v>
      </c>
      <c r="AK6" s="6"/>
    </row>
    <row r="7" spans="2:37" ht="15">
      <c r="B7" s="21" t="s">
        <v>3</v>
      </c>
      <c r="C7" s="6" t="s">
        <v>2</v>
      </c>
      <c r="D7" s="21" t="s">
        <v>4</v>
      </c>
      <c r="E7" s="6" t="s">
        <v>2</v>
      </c>
      <c r="F7" s="5" t="s">
        <v>4</v>
      </c>
      <c r="G7" s="6" t="s">
        <v>2</v>
      </c>
      <c r="H7" s="21" t="s">
        <v>3</v>
      </c>
      <c r="I7" s="6" t="s">
        <v>2</v>
      </c>
      <c r="J7" s="21" t="s">
        <v>3</v>
      </c>
      <c r="K7" s="6" t="s">
        <v>2</v>
      </c>
      <c r="L7" s="21" t="s">
        <v>3</v>
      </c>
      <c r="M7" s="6" t="s">
        <v>2</v>
      </c>
      <c r="N7" s="21" t="s">
        <v>3</v>
      </c>
      <c r="O7" s="6" t="s">
        <v>2</v>
      </c>
      <c r="P7" s="21" t="s">
        <v>3</v>
      </c>
      <c r="Q7" s="6" t="s">
        <v>2</v>
      </c>
      <c r="R7" s="21" t="s">
        <v>3</v>
      </c>
      <c r="S7" s="6" t="s">
        <v>2</v>
      </c>
      <c r="T7" s="21" t="s">
        <v>20</v>
      </c>
      <c r="U7" s="38" t="s">
        <v>2</v>
      </c>
      <c r="V7" s="29" t="s">
        <v>23</v>
      </c>
      <c r="W7" s="47" t="s">
        <v>2</v>
      </c>
      <c r="X7" s="54" t="s">
        <v>22</v>
      </c>
      <c r="Y7" s="6" t="s">
        <v>2</v>
      </c>
      <c r="Z7" s="29" t="s">
        <v>21</v>
      </c>
      <c r="AA7" s="6" t="s">
        <v>2</v>
      </c>
      <c r="AB7" s="29" t="s">
        <v>19</v>
      </c>
      <c r="AC7" s="6" t="s">
        <v>2</v>
      </c>
      <c r="AD7" s="29" t="s">
        <v>24</v>
      </c>
      <c r="AE7" s="6" t="s">
        <v>2</v>
      </c>
      <c r="AF7" s="29" t="s">
        <v>24</v>
      </c>
      <c r="AG7" s="6" t="s">
        <v>2</v>
      </c>
      <c r="AH7" s="29" t="s">
        <v>24</v>
      </c>
      <c r="AI7" s="6" t="s">
        <v>2</v>
      </c>
      <c r="AJ7" s="29" t="s">
        <v>24</v>
      </c>
      <c r="AK7" s="6" t="s">
        <v>2</v>
      </c>
    </row>
    <row r="8" spans="2:37" ht="15">
      <c r="B8" s="9"/>
      <c r="C8" s="8"/>
      <c r="D8" s="9"/>
      <c r="E8" s="8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39"/>
      <c r="V8" s="30"/>
      <c r="W8" s="48"/>
      <c r="X8" s="55"/>
      <c r="Y8" s="8"/>
      <c r="Z8" s="30"/>
      <c r="AA8" s="8"/>
      <c r="AB8" s="30"/>
      <c r="AC8" s="8"/>
      <c r="AD8" s="30"/>
      <c r="AE8" s="8"/>
      <c r="AF8" s="30"/>
      <c r="AG8" s="8"/>
      <c r="AH8" s="30"/>
      <c r="AI8" s="8"/>
      <c r="AJ8" s="30"/>
      <c r="AK8" s="8"/>
    </row>
    <row r="9" spans="2:37" ht="15">
      <c r="B9" s="5"/>
      <c r="C9" s="10"/>
      <c r="D9" s="5"/>
      <c r="E9" s="10"/>
      <c r="F9" s="5"/>
      <c r="G9" s="10"/>
      <c r="H9" s="5"/>
      <c r="I9" s="10"/>
      <c r="J9" s="5"/>
      <c r="K9" s="10"/>
      <c r="L9" s="5"/>
      <c r="M9" s="10"/>
      <c r="N9" s="5"/>
      <c r="O9" s="10"/>
      <c r="P9" s="5"/>
      <c r="Q9" s="10"/>
      <c r="R9" s="5"/>
      <c r="S9" s="10"/>
      <c r="T9" s="5"/>
      <c r="U9" s="40"/>
      <c r="V9" s="25"/>
      <c r="W9" s="49"/>
      <c r="X9" s="53"/>
      <c r="Y9" s="10"/>
      <c r="Z9" s="25"/>
      <c r="AA9" s="10"/>
      <c r="AB9" s="25"/>
      <c r="AC9" s="10"/>
      <c r="AD9" s="25"/>
      <c r="AE9" s="10"/>
      <c r="AF9" s="25"/>
      <c r="AG9" s="10"/>
      <c r="AH9" s="25"/>
      <c r="AI9" s="10"/>
      <c r="AJ9" s="25"/>
      <c r="AK9" s="10"/>
    </row>
    <row r="10" spans="1:37" ht="15.75">
      <c r="A10" s="2" t="s">
        <v>5</v>
      </c>
      <c r="B10" s="7"/>
      <c r="C10" s="10"/>
      <c r="D10" s="7"/>
      <c r="E10" s="10"/>
      <c r="F10" s="7"/>
      <c r="G10" s="10"/>
      <c r="H10" s="7"/>
      <c r="I10" s="10"/>
      <c r="J10" s="7"/>
      <c r="K10" s="10"/>
      <c r="L10" s="7"/>
      <c r="M10" s="10"/>
      <c r="N10" s="7"/>
      <c r="O10" s="10"/>
      <c r="P10" s="7"/>
      <c r="Q10" s="10"/>
      <c r="R10" s="7"/>
      <c r="S10" s="10"/>
      <c r="T10" s="7"/>
      <c r="U10" s="40"/>
      <c r="V10" s="26"/>
      <c r="W10" s="49"/>
      <c r="X10" s="56"/>
      <c r="Y10" s="10"/>
      <c r="Z10" s="26"/>
      <c r="AA10" s="10"/>
      <c r="AB10" s="26"/>
      <c r="AC10" s="10"/>
      <c r="AD10" s="26"/>
      <c r="AE10" s="10"/>
      <c r="AF10" s="26"/>
      <c r="AG10" s="10"/>
      <c r="AH10" s="26"/>
      <c r="AI10" s="10"/>
      <c r="AJ10" s="26"/>
      <c r="AK10" s="10"/>
    </row>
    <row r="11" spans="1:37" ht="15.75">
      <c r="A11" s="2" t="s">
        <v>6</v>
      </c>
      <c r="B11" s="22"/>
      <c r="C11" s="12"/>
      <c r="D11" s="22"/>
      <c r="E11" s="12"/>
      <c r="F11" s="22"/>
      <c r="G11" s="12"/>
      <c r="H11" s="22"/>
      <c r="I11" s="12"/>
      <c r="J11" s="22"/>
      <c r="K11" s="12"/>
      <c r="L11" s="22"/>
      <c r="M11" s="12"/>
      <c r="N11" s="22"/>
      <c r="O11" s="12"/>
      <c r="P11" s="22"/>
      <c r="Q11" s="12"/>
      <c r="R11" s="22"/>
      <c r="S11" s="12"/>
      <c r="T11" s="22"/>
      <c r="U11" s="41"/>
      <c r="V11" s="31"/>
      <c r="W11" s="50"/>
      <c r="X11" s="57"/>
      <c r="Y11" s="41"/>
      <c r="Z11" s="31"/>
      <c r="AA11" s="41"/>
      <c r="AB11" s="31"/>
      <c r="AC11" s="41"/>
      <c r="AD11" s="31"/>
      <c r="AE11" s="41"/>
      <c r="AF11" s="31"/>
      <c r="AG11" s="41"/>
      <c r="AH11" s="31"/>
      <c r="AI11" s="41"/>
      <c r="AJ11" s="31"/>
      <c r="AK11" s="12"/>
    </row>
    <row r="12" spans="1:37" ht="15.75">
      <c r="A12" s="2" t="s">
        <v>7</v>
      </c>
      <c r="B12" s="22">
        <f>'[1]Volailles'!$AD$24</f>
        <v>8042.4349999999995</v>
      </c>
      <c r="C12" s="12"/>
      <c r="D12" s="22">
        <f>'[1]Volailles'!$AD$28</f>
        <v>8357.777999999998</v>
      </c>
      <c r="E12" s="12">
        <f>(D12/B12)-1</f>
        <v>0.0392098910342451</v>
      </c>
      <c r="F12" s="22">
        <f>'[1]Volailles'!$AD$32</f>
        <v>8636.431999999999</v>
      </c>
      <c r="G12" s="12">
        <f>(F12/D12)-1</f>
        <v>0.033340679783550264</v>
      </c>
      <c r="H12" s="22">
        <f>'[1]Volailles'!$AD$36</f>
        <v>8823.037</v>
      </c>
      <c r="I12" s="12">
        <f>(H12/F12)-1</f>
        <v>0.021606723702566333</v>
      </c>
      <c r="J12" s="22">
        <f>'[1]Volailles'!$AD$40</f>
        <v>9148.154</v>
      </c>
      <c r="K12" s="12">
        <f>(J12/H12)-1</f>
        <v>0.03684864973364621</v>
      </c>
      <c r="L12" s="22">
        <f>'[1]Volailles'!$AD$44</f>
        <v>8938.983</v>
      </c>
      <c r="M12" s="12">
        <f>(L12/J12)-1</f>
        <v>-0.022864831527759644</v>
      </c>
      <c r="N12" s="22">
        <f>'[1]Volailles'!$AD$48</f>
        <v>9381.468</v>
      </c>
      <c r="O12" s="12">
        <f>(N12/L12)-1</f>
        <v>0.049500597551197956</v>
      </c>
      <c r="P12" s="22">
        <f>'[1]Volailles'!$AD$52</f>
        <v>9357.347</v>
      </c>
      <c r="Q12" s="12">
        <f>(P12/N12)-1</f>
        <v>-0.002571132790731845</v>
      </c>
      <c r="R12" s="22">
        <f>'[1]Volailles'!$AD$56</f>
        <v>8952.644</v>
      </c>
      <c r="S12" s="12">
        <f>(R12/P12)-1</f>
        <v>-0.04324975871900438</v>
      </c>
      <c r="T12" s="22">
        <f>'[3]Volailles'!$AF$65</f>
        <v>8962.7</v>
      </c>
      <c r="U12" s="41">
        <f>(T12/R12)-1</f>
        <v>0.0011232435915022876</v>
      </c>
      <c r="V12" s="31">
        <f>'[2]Volailles'!$AG$60</f>
        <v>10777.173000000003</v>
      </c>
      <c r="W12" s="50"/>
      <c r="X12" s="57">
        <f>'[3]Volailles'!$AG$65</f>
        <v>11083.250000000002</v>
      </c>
      <c r="Y12" s="41">
        <f>(X12/V12)-1</f>
        <v>0.028400490555361646</v>
      </c>
      <c r="Z12" s="31">
        <f>'[3]Volailles'!$AG$69</f>
        <v>10745.990000000002</v>
      </c>
      <c r="AA12" s="41">
        <f>(Z12/X12)-1</f>
        <v>-0.030429702478966036</v>
      </c>
      <c r="AB12" s="31">
        <f>'[3]Volailles'!$AG$73</f>
        <v>11049.729999999998</v>
      </c>
      <c r="AC12" s="41">
        <f>(AB12/Z12)-1</f>
        <v>0.02826542738267923</v>
      </c>
      <c r="AD12" s="31">
        <f>'[3]Volailles'!$AC$73</f>
        <v>11452.849999999999</v>
      </c>
      <c r="AE12" s="41"/>
      <c r="AF12" s="31">
        <f>'[3]Volailles'!$AC$77</f>
        <v>11588.529999999999</v>
      </c>
      <c r="AG12" s="41">
        <f>(AF12/AD12)-1</f>
        <v>0.011846832884391256</v>
      </c>
      <c r="AH12" s="31">
        <f>'[3]Volailles'!$AC$81</f>
        <v>11671.029999999999</v>
      </c>
      <c r="AI12" s="41">
        <f>(AH12/AF12)-1</f>
        <v>0.00711910829069784</v>
      </c>
      <c r="AJ12" s="31">
        <f>'[3]Volailles'!$AC$85</f>
        <v>11599.33</v>
      </c>
      <c r="AK12" s="12">
        <f>(AJ12/AH12)-1</f>
        <v>-0.006143416647887867</v>
      </c>
    </row>
    <row r="13" spans="1:37" ht="15.75">
      <c r="A13" s="2"/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41"/>
      <c r="V13" s="32"/>
      <c r="W13" s="50"/>
      <c r="X13" s="58"/>
      <c r="Y13" s="12"/>
      <c r="Z13" s="32"/>
      <c r="AA13" s="12"/>
      <c r="AB13" s="32"/>
      <c r="AC13" s="12"/>
      <c r="AD13" s="32"/>
      <c r="AE13" s="12"/>
      <c r="AF13" s="32"/>
      <c r="AG13" s="12"/>
      <c r="AH13" s="32"/>
      <c r="AI13" s="12"/>
      <c r="AJ13" s="32"/>
      <c r="AK13" s="12"/>
    </row>
    <row r="14" spans="1:37" ht="15.75">
      <c r="A14" s="2" t="s">
        <v>8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41"/>
      <c r="V14" s="32"/>
      <c r="W14" s="50"/>
      <c r="X14" s="58"/>
      <c r="Y14" s="12"/>
      <c r="Z14" s="32"/>
      <c r="AA14" s="12"/>
      <c r="AB14" s="32"/>
      <c r="AC14" s="12"/>
      <c r="AD14" s="32"/>
      <c r="AE14" s="12"/>
      <c r="AF14" s="32"/>
      <c r="AG14" s="12"/>
      <c r="AH14" s="32"/>
      <c r="AI14" s="12"/>
      <c r="AJ14" s="32"/>
      <c r="AK14" s="12"/>
    </row>
    <row r="15" spans="1:37" ht="15.75">
      <c r="A15" s="2" t="s">
        <v>9</v>
      </c>
      <c r="B15" s="11">
        <v>1</v>
      </c>
      <c r="C15" s="12"/>
      <c r="D15" s="11">
        <v>1</v>
      </c>
      <c r="E15" s="12"/>
      <c r="F15" s="20">
        <v>0</v>
      </c>
      <c r="G15" s="12"/>
      <c r="H15" s="20">
        <v>1</v>
      </c>
      <c r="I15" s="12"/>
      <c r="J15" s="20">
        <v>0</v>
      </c>
      <c r="K15" s="12"/>
      <c r="L15" s="20">
        <v>1</v>
      </c>
      <c r="M15" s="12"/>
      <c r="N15" s="20">
        <v>0.743</v>
      </c>
      <c r="O15" s="12"/>
      <c r="P15" s="20">
        <v>1.02</v>
      </c>
      <c r="Q15" s="12"/>
      <c r="R15" s="20">
        <v>1.408</v>
      </c>
      <c r="S15" s="12"/>
      <c r="T15" s="20">
        <v>2</v>
      </c>
      <c r="U15" s="41"/>
      <c r="V15" s="33">
        <v>0.227</v>
      </c>
      <c r="W15" s="50"/>
      <c r="X15" s="59">
        <v>0.158</v>
      </c>
      <c r="Y15" s="41">
        <f>X15/V15-1</f>
        <v>-0.30396475770925113</v>
      </c>
      <c r="Z15" s="33">
        <v>0.261</v>
      </c>
      <c r="AA15" s="41">
        <f>Z15/X15-1</f>
        <v>0.6518987341772153</v>
      </c>
      <c r="AB15" s="33">
        <v>0.261</v>
      </c>
      <c r="AC15" s="41">
        <f>AB15/Z15-1</f>
        <v>0</v>
      </c>
      <c r="AD15" s="33">
        <v>0.331</v>
      </c>
      <c r="AE15" s="41"/>
      <c r="AF15" s="33">
        <v>0.222</v>
      </c>
      <c r="AG15" s="41">
        <f>(AF15/AD15)-1</f>
        <v>-0.32930513595166166</v>
      </c>
      <c r="AH15" s="33">
        <v>0.33</v>
      </c>
      <c r="AI15" s="41">
        <f>(AH15/AF15)-1</f>
        <v>0.4864864864864866</v>
      </c>
      <c r="AJ15" s="33">
        <v>0.33</v>
      </c>
      <c r="AK15" s="41">
        <f>(AJ15/AH15)-1</f>
        <v>0</v>
      </c>
    </row>
    <row r="16" spans="1:37" ht="15.75">
      <c r="A16" s="2"/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41"/>
      <c r="V16" s="32"/>
      <c r="W16" s="50"/>
      <c r="X16" s="58"/>
      <c r="Y16" s="12"/>
      <c r="Z16" s="32"/>
      <c r="AA16" s="12"/>
      <c r="AB16" s="32"/>
      <c r="AC16" s="12"/>
      <c r="AD16" s="32"/>
      <c r="AE16" s="12"/>
      <c r="AF16" s="32"/>
      <c r="AG16" s="12"/>
      <c r="AH16" s="32"/>
      <c r="AI16" s="12"/>
      <c r="AJ16" s="32"/>
      <c r="AK16" s="12"/>
    </row>
    <row r="17" spans="1:37" ht="15.75">
      <c r="A17" s="2" t="s">
        <v>10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41"/>
      <c r="V17" s="32"/>
      <c r="W17" s="50"/>
      <c r="X17" s="58"/>
      <c r="Y17" s="12"/>
      <c r="Z17" s="32"/>
      <c r="AA17" s="12"/>
      <c r="AB17" s="32"/>
      <c r="AC17" s="12"/>
      <c r="AD17" s="32"/>
      <c r="AE17" s="12"/>
      <c r="AF17" s="32"/>
      <c r="AG17" s="12"/>
      <c r="AH17" s="32"/>
      <c r="AI17" s="12"/>
      <c r="AJ17" s="32"/>
      <c r="AK17" s="12"/>
    </row>
    <row r="18" spans="1:37" ht="15.75">
      <c r="A18" s="2" t="s">
        <v>9</v>
      </c>
      <c r="B18" s="20">
        <v>4</v>
      </c>
      <c r="C18" s="12"/>
      <c r="D18" s="20">
        <v>4</v>
      </c>
      <c r="E18" s="12"/>
      <c r="F18" s="20">
        <v>3</v>
      </c>
      <c r="G18" s="12"/>
      <c r="H18" s="20">
        <v>6</v>
      </c>
      <c r="I18" s="12"/>
      <c r="J18" s="20">
        <v>5</v>
      </c>
      <c r="K18" s="12"/>
      <c r="L18" s="20">
        <v>3</v>
      </c>
      <c r="M18" s="12"/>
      <c r="N18" s="20">
        <v>3.183</v>
      </c>
      <c r="O18" s="12"/>
      <c r="P18" s="20">
        <v>3.225</v>
      </c>
      <c r="Q18" s="12"/>
      <c r="R18" s="20">
        <v>1.39</v>
      </c>
      <c r="S18" s="12"/>
      <c r="T18" s="20">
        <v>4</v>
      </c>
      <c r="U18" s="41"/>
      <c r="V18" s="33">
        <v>2.323</v>
      </c>
      <c r="W18" s="50"/>
      <c r="X18" s="59">
        <v>2.443</v>
      </c>
      <c r="Y18" s="41">
        <f>X18/V18-1</f>
        <v>0.05165733964700814</v>
      </c>
      <c r="Z18" s="33">
        <v>1.7</v>
      </c>
      <c r="AA18" s="41">
        <f>Z18/X18-1</f>
        <v>-0.3041342611543185</v>
      </c>
      <c r="AB18" s="33">
        <v>1.7</v>
      </c>
      <c r="AC18" s="41">
        <f>AB18/Z18-1</f>
        <v>0</v>
      </c>
      <c r="AD18" s="33">
        <v>5.293</v>
      </c>
      <c r="AE18" s="41"/>
      <c r="AF18" s="33">
        <v>5.62</v>
      </c>
      <c r="AG18" s="41">
        <f>(AF18/AD18)-1</f>
        <v>0.061779709049688325</v>
      </c>
      <c r="AH18" s="33">
        <v>6.464</v>
      </c>
      <c r="AI18" s="41">
        <f>(AH18/AF18)-1</f>
        <v>0.15017793594306061</v>
      </c>
      <c r="AJ18" s="33">
        <v>6.5</v>
      </c>
      <c r="AK18" s="41">
        <f>(AJ18/AH18)-1</f>
        <v>0.005569306930693019</v>
      </c>
    </row>
    <row r="19" spans="1:37" ht="15.75">
      <c r="A19" s="2"/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41"/>
      <c r="V19" s="32"/>
      <c r="W19" s="50"/>
      <c r="X19" s="58"/>
      <c r="Y19" s="12"/>
      <c r="Z19" s="32"/>
      <c r="AA19" s="12"/>
      <c r="AB19" s="32"/>
      <c r="AC19" s="12"/>
      <c r="AD19" s="32"/>
      <c r="AE19" s="12"/>
      <c r="AF19" s="32"/>
      <c r="AG19" s="12"/>
      <c r="AH19" s="32"/>
      <c r="AI19" s="12"/>
      <c r="AJ19" s="32"/>
      <c r="AK19" s="12"/>
    </row>
    <row r="20" spans="1:37" ht="15.75">
      <c r="A20" s="2"/>
      <c r="B20" s="11"/>
      <c r="C20" s="12"/>
      <c r="D20" s="11"/>
      <c r="E20" s="12"/>
      <c r="F20" s="22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41"/>
      <c r="V20" s="32"/>
      <c r="W20" s="50"/>
      <c r="X20" s="58"/>
      <c r="Y20" s="12"/>
      <c r="Z20" s="32"/>
      <c r="AA20" s="12"/>
      <c r="AB20" s="32"/>
      <c r="AC20" s="12"/>
      <c r="AD20" s="32"/>
      <c r="AE20" s="12"/>
      <c r="AF20" s="32"/>
      <c r="AG20" s="12"/>
      <c r="AH20" s="32"/>
      <c r="AI20" s="12"/>
      <c r="AJ20" s="32"/>
      <c r="AK20" s="12"/>
    </row>
    <row r="21" spans="1:37" ht="15.75">
      <c r="A21" s="2" t="s">
        <v>11</v>
      </c>
      <c r="B21" s="22">
        <f>B12-B15+B18</f>
        <v>8045.4349999999995</v>
      </c>
      <c r="C21" s="12"/>
      <c r="D21" s="22">
        <f>D12-D15+D18</f>
        <v>8360.777999999998</v>
      </c>
      <c r="E21" s="12">
        <f>D21/B21-1</f>
        <v>0.039195270361391144</v>
      </c>
      <c r="F21" s="22">
        <f>F12-F15+F18</f>
        <v>8639.431999999999</v>
      </c>
      <c r="G21" s="12">
        <f>F21/D21-1</f>
        <v>0.03332871653810221</v>
      </c>
      <c r="H21" s="22">
        <f>H12-H15+H18</f>
        <v>8828.037</v>
      </c>
      <c r="I21" s="12">
        <f>H21/F21-1</f>
        <v>0.02183071757495192</v>
      </c>
      <c r="J21" s="22">
        <f>J12-J15+J18</f>
        <v>9153.154</v>
      </c>
      <c r="K21" s="12">
        <f>J21/H21-1</f>
        <v>0.03682777949390115</v>
      </c>
      <c r="L21" s="22">
        <f>L12-L15+L18</f>
        <v>8940.983</v>
      </c>
      <c r="M21" s="12">
        <f>L21/J21-1</f>
        <v>-0.0231800972648335</v>
      </c>
      <c r="N21" s="22">
        <f>N12-N15+N18</f>
        <v>9383.908000000001</v>
      </c>
      <c r="O21" s="12">
        <f>N21/L21-1</f>
        <v>0.04953873640068451</v>
      </c>
      <c r="P21" s="22">
        <f>P12-P15+P18</f>
        <v>9359.552</v>
      </c>
      <c r="Q21" s="12">
        <f>P21/N21-1</f>
        <v>-0.0025955071170775668</v>
      </c>
      <c r="R21" s="22">
        <f>R12-R15+R18</f>
        <v>8952.626</v>
      </c>
      <c r="S21" s="12">
        <f>R21/P21-1</f>
        <v>-0.04347708095430203</v>
      </c>
      <c r="T21" s="22">
        <f>T12-T15+T18</f>
        <v>8964.7</v>
      </c>
      <c r="U21" s="41">
        <f>T21/R21-1</f>
        <v>0.0013486545735297284</v>
      </c>
      <c r="V21" s="31">
        <f>V12-V15+V18</f>
        <v>10779.269000000002</v>
      </c>
      <c r="W21" s="50"/>
      <c r="X21" s="57">
        <f>X12-X15+X18</f>
        <v>11085.535000000002</v>
      </c>
      <c r="Y21" s="41">
        <f>X21/V21-1</f>
        <v>0.028412501812506985</v>
      </c>
      <c r="Z21" s="31">
        <f>Z12-Z15+Z18</f>
        <v>10747.429000000002</v>
      </c>
      <c r="AA21" s="41">
        <f>Z21/X21-1</f>
        <v>-0.030499745839961734</v>
      </c>
      <c r="AB21" s="31">
        <f>AB12-AB15+AB18</f>
        <v>11051.168999999998</v>
      </c>
      <c r="AC21" s="41">
        <f>AB21/Z21-1</f>
        <v>0.028261642854304547</v>
      </c>
      <c r="AD21" s="31">
        <f>AD12-AD15+AD18</f>
        <v>11457.811999999998</v>
      </c>
      <c r="AE21" s="41"/>
      <c r="AF21" s="31">
        <f>AF12-AF15+AF18</f>
        <v>11593.928</v>
      </c>
      <c r="AG21" s="41">
        <f>(AF21/AD21)-1</f>
        <v>0.011879755052710106</v>
      </c>
      <c r="AH21" s="31">
        <f>AH12-AH15+AH18</f>
        <v>11677.163999999999</v>
      </c>
      <c r="AI21" s="41">
        <f>(AH21/AF21)-1</f>
        <v>0.007179275220615455</v>
      </c>
      <c r="AJ21" s="31">
        <f>AJ12-AJ15+AJ18</f>
        <v>11605.5</v>
      </c>
      <c r="AK21" s="41">
        <f>(AJ21/AH21)-1</f>
        <v>-0.006137106578275264</v>
      </c>
    </row>
    <row r="22" spans="1:37" ht="15.75">
      <c r="A22" s="2"/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41"/>
      <c r="V22" s="32"/>
      <c r="W22" s="50"/>
      <c r="X22" s="58"/>
      <c r="Y22" s="12"/>
      <c r="Z22" s="32"/>
      <c r="AA22" s="12"/>
      <c r="AB22" s="32"/>
      <c r="AC22" s="12"/>
      <c r="AD22" s="32"/>
      <c r="AE22" s="12"/>
      <c r="AF22" s="32"/>
      <c r="AG22" s="12"/>
      <c r="AH22" s="32"/>
      <c r="AI22" s="12"/>
      <c r="AJ22" s="32"/>
      <c r="AK22" s="12"/>
    </row>
    <row r="23" spans="1:37" ht="15.75">
      <c r="A23" s="2" t="s">
        <v>12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41"/>
      <c r="V23" s="32"/>
      <c r="W23" s="50"/>
      <c r="X23" s="58"/>
      <c r="Y23" s="12"/>
      <c r="Z23" s="32"/>
      <c r="AA23" s="12"/>
      <c r="AB23" s="32"/>
      <c r="AC23" s="12"/>
      <c r="AD23" s="32"/>
      <c r="AE23" s="12"/>
      <c r="AF23" s="32"/>
      <c r="AG23" s="12"/>
      <c r="AH23" s="32"/>
      <c r="AI23" s="12"/>
      <c r="AJ23" s="32"/>
      <c r="AK23" s="12"/>
    </row>
    <row r="24" spans="1:37" ht="15.75">
      <c r="A24" s="2" t="s">
        <v>9</v>
      </c>
      <c r="B24" s="20">
        <v>223</v>
      </c>
      <c r="C24" s="12"/>
      <c r="D24" s="20">
        <v>281</v>
      </c>
      <c r="E24" s="12">
        <f>D24/B24-1</f>
        <v>0.2600896860986548</v>
      </c>
      <c r="F24" s="20">
        <v>266</v>
      </c>
      <c r="G24" s="12">
        <f>F24/D24-1</f>
        <v>-0.053380782918149516</v>
      </c>
      <c r="H24" s="22">
        <v>300</v>
      </c>
      <c r="I24" s="12">
        <f>H24/F24-1</f>
        <v>0.1278195488721805</v>
      </c>
      <c r="J24" s="22">
        <v>343</v>
      </c>
      <c r="K24" s="12">
        <f>J24/H24-1</f>
        <v>0.1433333333333333</v>
      </c>
      <c r="L24" s="22">
        <v>457.725</v>
      </c>
      <c r="M24" s="12">
        <f>L24/J24-1</f>
        <v>0.3344752186588922</v>
      </c>
      <c r="N24" s="22">
        <v>687.613</v>
      </c>
      <c r="O24" s="12">
        <f>N24/L24-1</f>
        <v>0.5022404282047082</v>
      </c>
      <c r="P24" s="22">
        <v>664.554</v>
      </c>
      <c r="Q24" s="12">
        <f>P24/N24-1</f>
        <v>-0.033534851726189085</v>
      </c>
      <c r="R24" s="22">
        <v>780.799</v>
      </c>
      <c r="S24" s="12">
        <f>R24/P24-1</f>
        <v>0.17492182727062056</v>
      </c>
      <c r="T24" s="22">
        <v>563.080661</v>
      </c>
      <c r="U24" s="41">
        <f>T24/R24-1</f>
        <v>-0.27884044293089516</v>
      </c>
      <c r="V24" s="31">
        <v>473.306</v>
      </c>
      <c r="W24" s="50"/>
      <c r="X24" s="57">
        <v>602.407</v>
      </c>
      <c r="Y24" s="41">
        <f>X24/V24-1</f>
        <v>0.27276434272965067</v>
      </c>
      <c r="Z24" s="31">
        <v>602.407</v>
      </c>
      <c r="AA24" s="41">
        <f>Z24/X24-1</f>
        <v>0</v>
      </c>
      <c r="AB24" s="31">
        <f>AD24*1.02</f>
        <v>845.2179</v>
      </c>
      <c r="AC24" s="41">
        <f>AB24/Z24-1</f>
        <v>0.4030678594372241</v>
      </c>
      <c r="AD24" s="31">
        <v>828.645</v>
      </c>
      <c r="AE24" s="41"/>
      <c r="AF24" s="31">
        <v>863.732</v>
      </c>
      <c r="AG24" s="41">
        <f>(AF24/AD24)-1</f>
        <v>0.04234261957774432</v>
      </c>
      <c r="AH24" s="31">
        <v>835.264</v>
      </c>
      <c r="AI24" s="41">
        <f>(AH24/AF24)-1</f>
        <v>-0.03295929755989124</v>
      </c>
      <c r="AJ24" s="31">
        <v>850</v>
      </c>
      <c r="AK24" s="41">
        <f>(AJ24/AH24)-1</f>
        <v>0.017642326258524132</v>
      </c>
    </row>
    <row r="25" spans="1:37" ht="15.75">
      <c r="A25" s="2"/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44"/>
      <c r="S25" s="12"/>
      <c r="T25" s="11"/>
      <c r="U25" s="41"/>
      <c r="V25" s="43"/>
      <c r="W25" s="50"/>
      <c r="X25" s="60"/>
      <c r="Y25" s="12"/>
      <c r="Z25" s="43"/>
      <c r="AA25" s="12"/>
      <c r="AB25" s="43"/>
      <c r="AC25" s="12"/>
      <c r="AD25" s="43"/>
      <c r="AE25" s="12"/>
      <c r="AF25" s="43"/>
      <c r="AG25" s="12"/>
      <c r="AH25" s="43"/>
      <c r="AI25" s="12"/>
      <c r="AJ25" s="43"/>
      <c r="AK25" s="12"/>
    </row>
    <row r="26" spans="1:37" ht="15.75">
      <c r="A26" s="2" t="s">
        <v>13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41"/>
      <c r="V26" s="32"/>
      <c r="W26" s="50"/>
      <c r="X26" s="58"/>
      <c r="Y26" s="12"/>
      <c r="Z26" s="32"/>
      <c r="AA26" s="12"/>
      <c r="AB26" s="32"/>
      <c r="AC26" s="12"/>
      <c r="AD26" s="32"/>
      <c r="AE26" s="12"/>
      <c r="AF26" s="32"/>
      <c r="AG26" s="12"/>
      <c r="AH26" s="32"/>
      <c r="AI26" s="12"/>
      <c r="AJ26" s="32"/>
      <c r="AK26" s="12"/>
    </row>
    <row r="27" spans="1:37" ht="15.75">
      <c r="A27" s="2" t="s">
        <v>9</v>
      </c>
      <c r="B27" s="20">
        <v>847</v>
      </c>
      <c r="C27" s="12"/>
      <c r="D27" s="20">
        <v>791</v>
      </c>
      <c r="E27" s="12">
        <f>D27/B27-1</f>
        <v>-0.06611570247933884</v>
      </c>
      <c r="F27" s="20">
        <v>913</v>
      </c>
      <c r="G27" s="12">
        <f>F27/D27-1</f>
        <v>0.1542351453855879</v>
      </c>
      <c r="H27" s="22">
        <v>1009</v>
      </c>
      <c r="I27" s="12">
        <f>H27/F27-1</f>
        <v>0.10514786418400868</v>
      </c>
      <c r="J27" s="22">
        <v>1007</v>
      </c>
      <c r="K27" s="12">
        <f>J27/H27-1</f>
        <v>-0.001982160555004997</v>
      </c>
      <c r="L27" s="22">
        <v>1064.437</v>
      </c>
      <c r="M27" s="12">
        <f>L27/J27-1</f>
        <v>0.05703773584905658</v>
      </c>
      <c r="N27" s="22">
        <v>1012.161</v>
      </c>
      <c r="O27" s="12">
        <f>N27/L27-1</f>
        <v>-0.049111408190433026</v>
      </c>
      <c r="P27" s="22">
        <v>1163.816</v>
      </c>
      <c r="Q27" s="12">
        <f>P27/N27-1</f>
        <v>0.1498328823181294</v>
      </c>
      <c r="R27" s="22">
        <v>982.919</v>
      </c>
      <c r="S27" s="12">
        <f>R27/P27-1</f>
        <v>-0.15543436419502743</v>
      </c>
      <c r="T27" s="22">
        <v>951.90506</v>
      </c>
      <c r="U27" s="41">
        <f>T27/R27-1</f>
        <v>-0.0315528949994861</v>
      </c>
      <c r="V27" s="31">
        <v>967.218</v>
      </c>
      <c r="W27" s="50"/>
      <c r="X27" s="57">
        <v>921.585</v>
      </c>
      <c r="Y27" s="41">
        <f>X27/V27-1</f>
        <v>-0.047179643058751886</v>
      </c>
      <c r="Z27" s="31">
        <v>929.362</v>
      </c>
      <c r="AA27" s="41">
        <f>Z27/X27-1</f>
        <v>0.008438722418442124</v>
      </c>
      <c r="AB27" s="31">
        <f>AD27*1.1</f>
        <v>892.4553000000001</v>
      </c>
      <c r="AC27" s="41">
        <f>AB27/Z27-1</f>
        <v>-0.039711866850592026</v>
      </c>
      <c r="AD27" s="31">
        <v>811.323</v>
      </c>
      <c r="AE27" s="41"/>
      <c r="AF27" s="31">
        <v>905.268</v>
      </c>
      <c r="AG27" s="41">
        <f>(AF27/AD27)-1</f>
        <v>0.11579235396999721</v>
      </c>
      <c r="AH27" s="31">
        <v>935.563</v>
      </c>
      <c r="AI27" s="41">
        <f>(AH27/AF27)-1</f>
        <v>0.033465227976687606</v>
      </c>
      <c r="AJ27" s="31">
        <v>900</v>
      </c>
      <c r="AK27" s="41">
        <f>(AJ27/AH27)-1</f>
        <v>-0.03801240536447037</v>
      </c>
    </row>
    <row r="28" spans="1:37" ht="15.75">
      <c r="A28" s="2"/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41"/>
      <c r="V28" s="32"/>
      <c r="W28" s="50"/>
      <c r="X28" s="58"/>
      <c r="Y28" s="12"/>
      <c r="Z28" s="32"/>
      <c r="AA28" s="12"/>
      <c r="AB28" s="32"/>
      <c r="AC28" s="12"/>
      <c r="AD28" s="32"/>
      <c r="AE28" s="12"/>
      <c r="AF28" s="32"/>
      <c r="AG28" s="12"/>
      <c r="AH28" s="32"/>
      <c r="AI28" s="12"/>
      <c r="AJ28" s="32"/>
      <c r="AK28" s="12"/>
    </row>
    <row r="29" spans="1:37" ht="15.75">
      <c r="A29" s="2" t="s">
        <v>14</v>
      </c>
      <c r="B29" s="22">
        <f>B12+B24-B27</f>
        <v>7418.4349999999995</v>
      </c>
      <c r="C29" s="12"/>
      <c r="D29" s="22">
        <f>D12+D24-D27</f>
        <v>7847.777999999998</v>
      </c>
      <c r="E29" s="12">
        <f>D29/B29-1</f>
        <v>0.05787514482502032</v>
      </c>
      <c r="F29" s="22">
        <f>F12+F24-F27</f>
        <v>7989.431999999999</v>
      </c>
      <c r="G29" s="12">
        <f>F29/D29-1</f>
        <v>0.01805020478408026</v>
      </c>
      <c r="H29" s="22">
        <f>H12+H24-H27</f>
        <v>8114.037</v>
      </c>
      <c r="I29" s="12">
        <f>H29/F29-1</f>
        <v>0.01559622761668189</v>
      </c>
      <c r="J29" s="22">
        <f>J12+J24-J27</f>
        <v>8484.154</v>
      </c>
      <c r="K29" s="12">
        <f>J29/H29-1</f>
        <v>0.04561440870925293</v>
      </c>
      <c r="L29" s="22">
        <f>L12+L24-L27</f>
        <v>8332.271</v>
      </c>
      <c r="M29" s="12">
        <f>L29/J29-1</f>
        <v>-0.017901961704136937</v>
      </c>
      <c r="N29" s="22">
        <f>N12+N24-N27</f>
        <v>9056.92</v>
      </c>
      <c r="O29" s="12">
        <f>N29/L29-1</f>
        <v>0.08696896680388799</v>
      </c>
      <c r="P29" s="22">
        <f>P12+P24-P27</f>
        <v>8858.085</v>
      </c>
      <c r="Q29" s="12">
        <f>P29/N29-1</f>
        <v>-0.021953931358563494</v>
      </c>
      <c r="R29" s="22">
        <f>R12+R24-R27</f>
        <v>8750.524</v>
      </c>
      <c r="S29" s="12">
        <f>R29/P29-1</f>
        <v>-0.01214269224104303</v>
      </c>
      <c r="T29" s="22">
        <f>T12+T24-T27</f>
        <v>8573.875601</v>
      </c>
      <c r="U29" s="41">
        <f>T29/R29-1</f>
        <v>-0.02018717953347704</v>
      </c>
      <c r="V29" s="22">
        <f>V12+V24-V27</f>
        <v>10283.261000000002</v>
      </c>
      <c r="W29" s="50"/>
      <c r="X29" s="57">
        <f>X12+X24-X27</f>
        <v>10764.072</v>
      </c>
      <c r="Y29" s="41">
        <f>X29/V29-1</f>
        <v>0.046756666003128666</v>
      </c>
      <c r="Z29" s="22">
        <f>Z12+Z24-Z27</f>
        <v>10419.035000000002</v>
      </c>
      <c r="AA29" s="41">
        <f>Z29/X29-1</f>
        <v>-0.03205450502374918</v>
      </c>
      <c r="AB29" s="22">
        <f>AB12+AB24-AB27</f>
        <v>11002.492599999998</v>
      </c>
      <c r="AC29" s="41">
        <f>AB29/Z29-1</f>
        <v>0.05599919762242811</v>
      </c>
      <c r="AD29" s="22">
        <f>AD12+AD24-AD27</f>
        <v>11470.171999999999</v>
      </c>
      <c r="AE29" s="41"/>
      <c r="AF29" s="22">
        <f>AF12+AF24-AF27</f>
        <v>11546.993999999999</v>
      </c>
      <c r="AG29" s="41">
        <f>(AF29/AD29)-1</f>
        <v>0.006697545599141819</v>
      </c>
      <c r="AH29" s="22">
        <f>AH12+AH24-AH27</f>
        <v>11570.730999999998</v>
      </c>
      <c r="AI29" s="41">
        <f>(AH29/AF29)-1</f>
        <v>0.002055686527593137</v>
      </c>
      <c r="AJ29" s="22">
        <f>AJ12+AJ24-AJ27</f>
        <v>11549.33</v>
      </c>
      <c r="AK29" s="41">
        <f>(AJ29/AH29)-1</f>
        <v>-0.0018495806358299616</v>
      </c>
    </row>
    <row r="30" spans="1:37" ht="15.75">
      <c r="A30" s="2"/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41"/>
      <c r="V30" s="32"/>
      <c r="W30" s="50"/>
      <c r="X30" s="58"/>
      <c r="Y30" s="12"/>
      <c r="Z30" s="32"/>
      <c r="AA30" s="12"/>
      <c r="AB30" s="32"/>
      <c r="AC30" s="12"/>
      <c r="AD30" s="32"/>
      <c r="AE30" s="12"/>
      <c r="AF30" s="32"/>
      <c r="AG30" s="12"/>
      <c r="AH30" s="32"/>
      <c r="AI30" s="12"/>
      <c r="AJ30" s="32"/>
      <c r="AK30" s="12"/>
    </row>
    <row r="31" spans="1:37" ht="15.75">
      <c r="A31" s="2" t="s">
        <v>15</v>
      </c>
      <c r="B31" s="13">
        <v>371.1876</v>
      </c>
      <c r="C31" s="12"/>
      <c r="D31" s="13">
        <v>372.23040000000003</v>
      </c>
      <c r="E31" s="12">
        <f>D31/B31-1</f>
        <v>0.002809361088571105</v>
      </c>
      <c r="F31" s="13">
        <v>373.2236</v>
      </c>
      <c r="G31" s="12">
        <f>F31/D31-1</f>
        <v>0.0026682398858339784</v>
      </c>
      <c r="H31" s="13">
        <v>374.06620000000004</v>
      </c>
      <c r="I31" s="12">
        <f>H31/F31-1</f>
        <v>0.0022576278670483063</v>
      </c>
      <c r="J31" s="13">
        <v>375.0167</v>
      </c>
      <c r="K31" s="12">
        <f>J31/H31-1</f>
        <v>0.0025409940807268327</v>
      </c>
      <c r="L31" s="13">
        <v>376.20390000000003</v>
      </c>
      <c r="M31" s="12">
        <f>L31/J31-1</f>
        <v>0.003165725686349541</v>
      </c>
      <c r="N31" s="13">
        <v>378.80490199999997</v>
      </c>
      <c r="O31" s="12">
        <f>N31/L31-1</f>
        <v>0.006913809240148616</v>
      </c>
      <c r="P31" s="13">
        <v>380.6097440000001</v>
      </c>
      <c r="Q31" s="12">
        <f>P31/N31-1</f>
        <v>0.004764568754181964</v>
      </c>
      <c r="R31" s="13">
        <v>382.79794200000003</v>
      </c>
      <c r="S31" s="12">
        <f>R31/P31-1</f>
        <v>0.0057491906985962515</v>
      </c>
      <c r="T31" s="13">
        <v>385.10254700000013</v>
      </c>
      <c r="U31" s="41">
        <f>T31/R31-1</f>
        <v>0.006020421604043147</v>
      </c>
      <c r="V31" s="34">
        <v>459.2442010000001</v>
      </c>
      <c r="W31" s="50"/>
      <c r="X31" s="61">
        <v>460.80283</v>
      </c>
      <c r="Y31" s="12">
        <f>X31/V31-1</f>
        <v>0.003393900231306146</v>
      </c>
      <c r="Z31" s="34">
        <v>462.068071</v>
      </c>
      <c r="AA31" s="12">
        <f>Z31/X31-1</f>
        <v>0.0027457318350236903</v>
      </c>
      <c r="AB31" s="34">
        <v>464.208847</v>
      </c>
      <c r="AC31" s="41">
        <f>AB31/Z31-1</f>
        <v>0.004633031655632447</v>
      </c>
      <c r="AD31" s="34">
        <v>493.453256</v>
      </c>
      <c r="AE31" s="12"/>
      <c r="AF31" s="34">
        <v>495.768461</v>
      </c>
      <c r="AG31" s="12">
        <f>(AF31/AD31)-1</f>
        <v>0.004691842584578998</v>
      </c>
      <c r="AH31" s="34">
        <v>497.495118356</v>
      </c>
      <c r="AI31" s="12">
        <f>(AH31/AF31)-1</f>
        <v>0.003482789834022837</v>
      </c>
      <c r="AJ31" s="34">
        <f>AH31*1.003</f>
        <v>498.98760371106795</v>
      </c>
      <c r="AK31" s="12">
        <f>(AJ31/AH31)-1</f>
        <v>0.0029999999999998916</v>
      </c>
    </row>
    <row r="32" spans="1:37" ht="15.75">
      <c r="A32" s="45" t="s">
        <v>25</v>
      </c>
      <c r="B32" s="7"/>
      <c r="C32" s="12"/>
      <c r="D32" s="7"/>
      <c r="E32" s="12"/>
      <c r="F32" s="7"/>
      <c r="G32" s="12"/>
      <c r="H32" s="7"/>
      <c r="I32" s="12"/>
      <c r="J32" s="7"/>
      <c r="K32" s="12"/>
      <c r="L32" s="7"/>
      <c r="M32" s="12"/>
      <c r="N32" s="7"/>
      <c r="O32" s="12"/>
      <c r="P32" s="7"/>
      <c r="Q32" s="12"/>
      <c r="R32" s="7"/>
      <c r="S32" s="12"/>
      <c r="T32" s="7"/>
      <c r="U32" s="41"/>
      <c r="V32" s="26"/>
      <c r="W32" s="50"/>
      <c r="X32" s="56"/>
      <c r="Y32" s="12"/>
      <c r="Z32" s="26"/>
      <c r="AA32" s="12"/>
      <c r="AB32" s="26"/>
      <c r="AC32" s="12"/>
      <c r="AD32" s="26"/>
      <c r="AE32" s="12"/>
      <c r="AF32" s="26"/>
      <c r="AG32" s="12"/>
      <c r="AH32" s="26"/>
      <c r="AI32" s="12"/>
      <c r="AJ32" s="26"/>
      <c r="AK32" s="12"/>
    </row>
    <row r="33" spans="1:37" ht="15.75">
      <c r="A33" s="2" t="s">
        <v>16</v>
      </c>
      <c r="B33" s="14">
        <f>B29/B31</f>
        <v>19.985675706839345</v>
      </c>
      <c r="C33" s="12"/>
      <c r="D33" s="14">
        <f>D29/D31</f>
        <v>21.083119487285288</v>
      </c>
      <c r="E33" s="12">
        <f>D33/B33-1</f>
        <v>0.054911517455993986</v>
      </c>
      <c r="F33" s="14">
        <f>F29/F31</f>
        <v>21.40655628422211</v>
      </c>
      <c r="G33" s="12">
        <f>F33/D33-1</f>
        <v>0.015341031346517653</v>
      </c>
      <c r="H33" s="14">
        <f>H29/H31</f>
        <v>21.69144659421247</v>
      </c>
      <c r="I33" s="12">
        <f>H33/F33-1</f>
        <v>0.013308553987281924</v>
      </c>
      <c r="J33" s="14">
        <f>J29/J31</f>
        <v>22.623403171112113</v>
      </c>
      <c r="K33" s="12">
        <f>J33/H33-1</f>
        <v>0.042964242742035585</v>
      </c>
      <c r="L33" s="14">
        <f>L29/L31</f>
        <v>22.148284480836057</v>
      </c>
      <c r="M33" s="12">
        <f>L33/J33-1</f>
        <v>-0.021001203341623476</v>
      </c>
      <c r="N33" s="14">
        <f>N29/N31</f>
        <v>23.90919429020483</v>
      </c>
      <c r="O33" s="12">
        <f>N33/L33-1</f>
        <v>0.07950547189749213</v>
      </c>
      <c r="P33" s="14">
        <f>P29/P31</f>
        <v>23.273405738135796</v>
      </c>
      <c r="Q33" s="12">
        <f>P33/N33-1</f>
        <v>-0.026591801645507784</v>
      </c>
      <c r="R33" s="14">
        <f>R29/R31</f>
        <v>22.85938099426877</v>
      </c>
      <c r="S33" s="12">
        <f>R33/P33-1</f>
        <v>-0.017789607095991422</v>
      </c>
      <c r="T33" s="14">
        <f>T29/T31</f>
        <v>22.263876642186936</v>
      </c>
      <c r="U33" s="41">
        <f>T33/R33-1</f>
        <v>-0.026050764551810657</v>
      </c>
      <c r="V33" s="35">
        <f>V29/V31</f>
        <v>22.39170571475545</v>
      </c>
      <c r="W33" s="50"/>
      <c r="X33" s="62">
        <f>X29/X31</f>
        <v>23.359387788482117</v>
      </c>
      <c r="Y33" s="41">
        <f>X33/V33-1</f>
        <v>0.04321609465816589</v>
      </c>
      <c r="Z33" s="35">
        <f>Z29/Z31</f>
        <v>22.548701487751146</v>
      </c>
      <c r="AA33" s="41">
        <f>Z33/X33-1</f>
        <v>-0.03470494638265731</v>
      </c>
      <c r="AB33" s="35">
        <f>AB29/AB31</f>
        <v>23.701600413488023</v>
      </c>
      <c r="AC33" s="41">
        <f>AB33/Z33-1</f>
        <v>0.05112928238298564</v>
      </c>
      <c r="AD33" s="35">
        <f>AD29/AD31</f>
        <v>23.244698176639446</v>
      </c>
      <c r="AE33" s="41"/>
      <c r="AF33" s="35">
        <f>AF29/AF31</f>
        <v>23.291102416456457</v>
      </c>
      <c r="AG33" s="41">
        <f>(AF33/AD33)-1</f>
        <v>0.00199633651787523</v>
      </c>
      <c r="AH33" s="35">
        <f>AH29/AH31</f>
        <v>23.257978969192937</v>
      </c>
      <c r="AI33" s="41">
        <f>(AH33/AF33)-1</f>
        <v>-0.001422150255975696</v>
      </c>
      <c r="AJ33" s="35">
        <f>AJ29/AJ31</f>
        <v>23.14552488700197</v>
      </c>
      <c r="AK33" s="41">
        <f>(AJ33/AH33)-1</f>
        <v>-0.004835075409601264</v>
      </c>
    </row>
    <row r="34" spans="1:37" ht="15.75">
      <c r="A34" s="2"/>
      <c r="B34" s="5"/>
      <c r="C34" s="12"/>
      <c r="D34" s="5"/>
      <c r="E34" s="12"/>
      <c r="F34" s="5"/>
      <c r="G34" s="12"/>
      <c r="H34" s="5"/>
      <c r="I34" s="12"/>
      <c r="J34" s="5"/>
      <c r="K34" s="12"/>
      <c r="L34" s="5"/>
      <c r="M34" s="12"/>
      <c r="N34" s="5"/>
      <c r="O34" s="12"/>
      <c r="P34" s="5"/>
      <c r="Q34" s="12"/>
      <c r="R34" s="5"/>
      <c r="S34" s="12"/>
      <c r="T34" s="5"/>
      <c r="U34" s="41"/>
      <c r="V34" s="25"/>
      <c r="W34" s="50"/>
      <c r="X34" s="53"/>
      <c r="Y34" s="12"/>
      <c r="Z34" s="25"/>
      <c r="AA34" s="12"/>
      <c r="AB34" s="25"/>
      <c r="AC34" s="12"/>
      <c r="AD34" s="25"/>
      <c r="AE34" s="12"/>
      <c r="AF34" s="25"/>
      <c r="AG34" s="12"/>
      <c r="AH34" s="25"/>
      <c r="AI34" s="12"/>
      <c r="AJ34" s="25"/>
      <c r="AK34" s="12"/>
    </row>
    <row r="35" spans="1:37" ht="15.75">
      <c r="A35" s="2" t="s">
        <v>17</v>
      </c>
      <c r="B35" s="14">
        <v>125.14</v>
      </c>
      <c r="C35" s="12"/>
      <c r="D35" s="14">
        <v>138.97</v>
      </c>
      <c r="E35" s="12">
        <f>D35/B35-1</f>
        <v>0.11051622183154874</v>
      </c>
      <c r="F35" s="14">
        <v>138.56</v>
      </c>
      <c r="G35" s="12">
        <f>F35/D35-1</f>
        <v>-0.0029502770382097143</v>
      </c>
      <c r="H35" s="14">
        <v>140.24</v>
      </c>
      <c r="I35" s="12">
        <f>IF(H35=0,"",(H35/F35-1))</f>
        <v>0.012124711316397363</v>
      </c>
      <c r="J35" s="14">
        <v>133.27</v>
      </c>
      <c r="K35" s="12">
        <f>IF(J35=0,"",(J35/H35-1))</f>
        <v>-0.04970051340559045</v>
      </c>
      <c r="L35" s="14">
        <v>143.2</v>
      </c>
      <c r="M35" s="12">
        <f>IF(L35=0,"",(L35/J35-1))</f>
        <v>0.07451039243640722</v>
      </c>
      <c r="N35" s="14">
        <v>151.82</v>
      </c>
      <c r="O35" s="12">
        <f>IF(N35=0,"",(N35/L35-1))</f>
        <v>0.06019553072625694</v>
      </c>
      <c r="P35" s="14">
        <v>138.11</v>
      </c>
      <c r="Q35" s="12">
        <f>IF(P35=0,"",(P35/N35-1))</f>
        <v>-0.09030430773284137</v>
      </c>
      <c r="R35" s="14">
        <v>144.41</v>
      </c>
      <c r="S35" s="12">
        <f>IF(R35=0,"",(R35/P35-1))</f>
        <v>0.04561581348200705</v>
      </c>
      <c r="T35" s="14">
        <v>147.83</v>
      </c>
      <c r="U35" s="41">
        <f>IF(T35=0,"",(T35/R35-1))</f>
        <v>0.023682570459109487</v>
      </c>
      <c r="V35" s="35">
        <v>147.83</v>
      </c>
      <c r="W35" s="50"/>
      <c r="X35" s="62">
        <v>149.25</v>
      </c>
      <c r="Y35" s="41">
        <f>X35/V35-1</f>
        <v>0.009605628086315265</v>
      </c>
      <c r="Z35" s="35">
        <v>151.3</v>
      </c>
      <c r="AA35" s="41">
        <f>Z35/X35-1</f>
        <v>0.01373534338358473</v>
      </c>
      <c r="AB35" s="35"/>
      <c r="AC35" s="41"/>
      <c r="AD35" s="35">
        <v>175.763833333333</v>
      </c>
      <c r="AE35" s="41"/>
      <c r="AF35" s="35">
        <v>180.92645</v>
      </c>
      <c r="AG35" s="41">
        <f>(AF35/AD35)-1</f>
        <v>0.029372462859729387</v>
      </c>
      <c r="AH35" s="35">
        <v>170.58963554166664</v>
      </c>
      <c r="AI35" s="41">
        <f>(AH35/AF35)-1</f>
        <v>-0.05713268821851836</v>
      </c>
      <c r="AJ35" s="35"/>
      <c r="AK35" s="41"/>
    </row>
    <row r="36" spans="1:37" ht="15.75">
      <c r="A36" s="2"/>
      <c r="B36" s="7"/>
      <c r="C36" s="12"/>
      <c r="D36" s="7"/>
      <c r="E36" s="12"/>
      <c r="F36" s="7"/>
      <c r="G36" s="12"/>
      <c r="H36" s="7"/>
      <c r="I36" s="12"/>
      <c r="J36" s="7"/>
      <c r="K36" s="12"/>
      <c r="L36" s="7"/>
      <c r="M36" s="12"/>
      <c r="N36" s="7"/>
      <c r="O36" s="12"/>
      <c r="P36" s="7"/>
      <c r="Q36" s="12"/>
      <c r="R36" s="7"/>
      <c r="S36" s="12"/>
      <c r="T36" s="7"/>
      <c r="U36" s="41"/>
      <c r="V36" s="26"/>
      <c r="W36" s="50"/>
      <c r="X36" s="56"/>
      <c r="Y36" s="12"/>
      <c r="Z36" s="26"/>
      <c r="AA36" s="12"/>
      <c r="AB36" s="26"/>
      <c r="AC36" s="12"/>
      <c r="AD36" s="26"/>
      <c r="AE36" s="12"/>
      <c r="AF36" s="26"/>
      <c r="AG36" s="12"/>
      <c r="AH36" s="26"/>
      <c r="AI36" s="12"/>
      <c r="AJ36" s="26"/>
      <c r="AK36" s="12"/>
    </row>
    <row r="37" spans="1:37" ht="15.75">
      <c r="A37" s="2" t="s">
        <v>18</v>
      </c>
      <c r="B37" s="15">
        <f>B21/B29</f>
        <v>1.0845191741924005</v>
      </c>
      <c r="C37" s="12"/>
      <c r="D37" s="15">
        <f>D21/D29</f>
        <v>1.0653688215951063</v>
      </c>
      <c r="E37" s="12">
        <f>D37/B37-1</f>
        <v>-0.01765791979801079</v>
      </c>
      <c r="F37" s="15">
        <f>F21/F29</f>
        <v>1.0813574732221265</v>
      </c>
      <c r="G37" s="12">
        <f>F37/D37-1</f>
        <v>0.015007621119493164</v>
      </c>
      <c r="H37" s="15">
        <f>H21/H29</f>
        <v>1.0879956549372403</v>
      </c>
      <c r="I37" s="12">
        <f>H37/F37-1</f>
        <v>0.006138748637241953</v>
      </c>
      <c r="J37" s="15">
        <f>J21/J29</f>
        <v>1.078852882679876</v>
      </c>
      <c r="K37" s="12">
        <f>J37/H37-1</f>
        <v>-0.008403316884470158</v>
      </c>
      <c r="L37" s="15">
        <f>L21/L29</f>
        <v>1.0730547530199148</v>
      </c>
      <c r="M37" s="12">
        <f>L37/J37-1</f>
        <v>-0.005374346913323946</v>
      </c>
      <c r="N37" s="15">
        <f>N21/N29</f>
        <v>1.0361036643803856</v>
      </c>
      <c r="O37" s="12">
        <f>N37/L37-1</f>
        <v>-0.03443541770402414</v>
      </c>
      <c r="P37" s="15">
        <f>P21/P29</f>
        <v>1.056611220145212</v>
      </c>
      <c r="Q37" s="12">
        <f>P37/N37-1</f>
        <v>0.019792957471191253</v>
      </c>
      <c r="R37" s="15">
        <f>R21/R29</f>
        <v>1.0230959883088144</v>
      </c>
      <c r="S37" s="12">
        <f>R37/P37-1</f>
        <v>-0.03171954944013522</v>
      </c>
      <c r="T37" s="15">
        <f>T21/T29</f>
        <v>1.0455831664917576</v>
      </c>
      <c r="U37" s="41">
        <f>T37/R37-1</f>
        <v>0.021979539007004334</v>
      </c>
      <c r="V37" s="27">
        <f>V21/V29</f>
        <v>1.0482345045992705</v>
      </c>
      <c r="W37" s="50"/>
      <c r="X37" s="63">
        <f>X21/X29</f>
        <v>1.0298644416350988</v>
      </c>
      <c r="Y37" s="41">
        <f>X37/V37-1</f>
        <v>-0.01752476462429975</v>
      </c>
      <c r="Z37" s="27">
        <f>Z21/Z29</f>
        <v>1.0315186579179358</v>
      </c>
      <c r="AA37" s="41">
        <f>Z37/X37-1</f>
        <v>0.0016062466242747764</v>
      </c>
      <c r="AB37" s="27">
        <f>AB21/AB29</f>
        <v>1.0044241247660552</v>
      </c>
      <c r="AC37" s="41">
        <f>AB37/Z37-1</f>
        <v>-0.026266643791562072</v>
      </c>
      <c r="AD37" s="27">
        <f>AD21/AD29</f>
        <v>0.998922422436211</v>
      </c>
      <c r="AE37" s="41"/>
      <c r="AF37" s="27">
        <f>AF21/AF29</f>
        <v>1.004064607637278</v>
      </c>
      <c r="AG37" s="41">
        <f>(AF37/AD37)-1</f>
        <v>0.005147732281878259</v>
      </c>
      <c r="AH37" s="27">
        <f>AH21/AH29</f>
        <v>1.0091984681002437</v>
      </c>
      <c r="AI37" s="41">
        <f>(AH37/AF37)-1</f>
        <v>0.00511307780785808</v>
      </c>
      <c r="AJ37" s="27">
        <f>AJ21/AJ29</f>
        <v>1.0048634855874756</v>
      </c>
      <c r="AK37" s="41">
        <f>(AJ37/AH37)-1</f>
        <v>-0.00429547076198844</v>
      </c>
    </row>
    <row r="38" spans="2:37" ht="15.75" thickBot="1">
      <c r="B38" s="16"/>
      <c r="C38" s="17"/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42"/>
      <c r="V38" s="36"/>
      <c r="W38" s="51"/>
      <c r="X38" s="64"/>
      <c r="Y38" s="17"/>
      <c r="Z38" s="36"/>
      <c r="AA38" s="17"/>
      <c r="AB38" s="36"/>
      <c r="AC38" s="17"/>
      <c r="AD38" s="36"/>
      <c r="AE38" s="17"/>
      <c r="AF38" s="36"/>
      <c r="AG38" s="17"/>
      <c r="AH38" s="36"/>
      <c r="AI38" s="17"/>
      <c r="AJ38" s="36"/>
      <c r="AK38" s="17"/>
    </row>
    <row r="41" ht="15.75">
      <c r="B41" s="2"/>
    </row>
    <row r="42" ht="15.75">
      <c r="F42" s="2"/>
    </row>
    <row r="43" spans="3:4" ht="15">
      <c r="C43" s="18"/>
      <c r="D43" s="19"/>
    </row>
    <row r="44" spans="3:4" ht="15">
      <c r="C44" s="18"/>
      <c r="D44" s="19"/>
    </row>
    <row r="45" spans="3:4" ht="15">
      <c r="C45" s="18"/>
      <c r="D45" s="19"/>
    </row>
    <row r="46" spans="3:4" ht="15">
      <c r="C46" s="18"/>
      <c r="D46" s="19"/>
    </row>
    <row r="47" spans="3:4" ht="15">
      <c r="C47" s="18"/>
      <c r="D47" s="19"/>
    </row>
    <row r="48" spans="3:4" ht="15">
      <c r="C48" s="18"/>
      <c r="D48" s="19"/>
    </row>
    <row r="49" spans="3:4" ht="15">
      <c r="C49" s="18"/>
      <c r="D49" s="19"/>
    </row>
    <row r="50" spans="3:4" ht="15">
      <c r="C50" s="18"/>
      <c r="D50" s="19"/>
    </row>
  </sheetData>
  <printOptions/>
  <pageMargins left="0.23" right="0.16" top="0.5905511811023623" bottom="0.15748031496062992" header="0.3937007874015748" footer="0.15748031496062992"/>
  <pageSetup horizontalDpi="300" verticalDpi="300" orientation="landscape" paperSize="9" scale="65" r:id="rId1"/>
  <headerFooter alignWithMargins="0">
    <oddHeader>&amp;L&amp;Z&amp;F&amp;R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</dc:creator>
  <cp:keywords/>
  <dc:description/>
  <cp:lastModifiedBy>ruitemi</cp:lastModifiedBy>
  <cp:lastPrinted>2010-03-19T10:07:34Z</cp:lastPrinted>
  <dcterms:created xsi:type="dcterms:W3CDTF">1999-03-17T10:14:08Z</dcterms:created>
  <dcterms:modified xsi:type="dcterms:W3CDTF">2010-03-19T10:08:50Z</dcterms:modified>
  <cp:category/>
  <cp:version/>
  <cp:contentType/>
  <cp:contentStatus/>
</cp:coreProperties>
</file>